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3BC8EEA-F016-4E5B-96BA-8486A9763E57}" xr6:coauthVersionLast="46" xr6:coauthVersionMax="47" xr10:uidLastSave="{00000000-0000-0000-0000-000000000000}"/>
  <bookViews>
    <workbookView xWindow="0" yWindow="0" windowWidth="20490" windowHeight="10800" activeTab="2" xr2:uid="{00000000-000D-0000-FFFF-FFFF00000000}"/>
  </bookViews>
  <sheets>
    <sheet name="Formula operación" sheetId="1" r:id="rId1"/>
    <sheet name="NO TRAQUETO" sheetId="4" r:id="rId2"/>
    <sheet name="Papelería Planet" sheetId="3" r:id="rId3"/>
  </sheets>
  <calcPr calcId="191029"/>
</workbook>
</file>

<file path=xl/calcChain.xml><?xml version="1.0" encoding="utf-8"?>
<calcChain xmlns="http://schemas.openxmlformats.org/spreadsheetml/2006/main">
  <c r="I31" i="3" l="1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13" i="3"/>
  <c r="H12" i="3"/>
  <c r="H11" i="3"/>
  <c r="H10" i="3"/>
  <c r="G27" i="3"/>
  <c r="G26" i="3"/>
  <c r="G25" i="3"/>
  <c r="G24" i="3"/>
  <c r="G23" i="3"/>
  <c r="G22" i="3"/>
  <c r="G21" i="3"/>
  <c r="G20" i="3"/>
  <c r="G19" i="3"/>
  <c r="G18" i="3"/>
  <c r="G10" i="3"/>
  <c r="I7" i="3"/>
  <c r="I8" i="3"/>
  <c r="I9" i="3"/>
  <c r="G17" i="3"/>
  <c r="G16" i="3"/>
  <c r="G15" i="3"/>
  <c r="G14" i="3"/>
  <c r="G13" i="3"/>
  <c r="G12" i="3"/>
  <c r="G11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2" i="3"/>
  <c r="F11" i="3"/>
  <c r="F10" i="3"/>
  <c r="H9" i="3"/>
  <c r="F9" i="3"/>
  <c r="G9" i="3"/>
  <c r="H8" i="3"/>
  <c r="G8" i="3"/>
  <c r="F8" i="3"/>
  <c r="H7" i="3"/>
  <c r="G7" i="3"/>
  <c r="F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504-11</author>
  </authors>
  <commentList>
    <comment ref="A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H7" authorId="0" shapeId="0" xr:uid="{00000000-0006-0000-0200-00000A000000}">
      <text>
        <r>
          <rPr>
            <sz val="9"/>
            <color indexed="81"/>
            <rFont val="Tahoma"/>
            <family val="2"/>
          </rPr>
          <t xml:space="preserve">
ES IGUAL AL SUBTOTAL POR EL 3,5%</t>
        </r>
      </text>
    </comment>
    <comment ref="I7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<sst xmlns="http://schemas.openxmlformats.org/spreadsheetml/2006/main" count="72" uniqueCount="71">
  <si>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</si>
  <si>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</si>
  <si>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</si>
  <si>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</si>
  <si>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</si>
  <si>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</si>
  <si>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</si>
  <si>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</si>
  <si>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</si>
  <si>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</si>
  <si>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</si>
  <si>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</si>
  <si>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</si>
  <si>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</si>
  <si>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</si>
  <si>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FACTURA</t>
  </si>
  <si>
    <t>CLIENTE</t>
  </si>
  <si>
    <t>PRODUCTO</t>
  </si>
  <si>
    <t>V/ UNITARIO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</si>
  <si>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</si>
  <si>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</si>
  <si>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</si>
  <si>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</si>
  <si>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</si>
  <si>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</si>
  <si>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</si>
  <si>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</si>
  <si>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</si>
  <si>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</si>
  <si>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</si>
  <si>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</si>
  <si>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</si>
  <si>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</si>
  <si>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</si>
  <si>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</si>
  <si>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</si>
  <si>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</si>
  <si>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</si>
  <si>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</si>
  <si>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</si>
  <si>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</si>
  <si>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</si>
  <si>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</si>
  <si>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</si>
  <si>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</si>
  <si>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</si>
  <si>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</si>
  <si>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</si>
  <si>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</si>
  <si>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</si>
  <si>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</si>
  <si>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</si>
  <si>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</si>
  <si>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</si>
  <si>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</si>
  <si>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</si>
  <si>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</si>
  <si>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</si>
  <si>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</si>
  <si>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</si>
  <si>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</si>
  <si>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</si>
  <si>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</si>
  <si>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</si>
  <si>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</si>
  <si>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</si>
  <si>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</si>
  <si>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PROMEDIO DE VENTAS</t>
  </si>
  <si>
    <t>VENTA MAXIMA</t>
  </si>
  <si>
    <t>VENTA MINIMA</t>
  </si>
  <si>
    <t xml:space="preserve">soy un ser maravilloso y soy merecedor de todo lo bueno(legal) de la vida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</si>
</sst>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0" fillId="0" borderId="0" xfId="1" applyNumberFormat="1" applyFont="1"/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166" fontId="0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66" fontId="0" fillId="0" borderId="15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166" fontId="0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3" borderId="0" xfId="0" applyFont="1" applyFill="1"/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0" fontId="0" fillId="0" borderId="26" xfId="0" applyBorder="1" applyAlignment="1">
      <alignment horizontal="left" wrapText="1"/>
    </xf>
    <xf numFmtId="3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29" xfId="0" applyBorder="1" applyAlignment="1">
      <alignment horizontal="left" wrapText="1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horizontal="left"/>
    </xf>
    <xf numFmtId="0" fontId="0" fillId="0" borderId="3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5" xfId="0" applyBorder="1"/>
    <xf numFmtId="0" fontId="10" fillId="0" borderId="34" xfId="0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166" fontId="0" fillId="0" borderId="33" xfId="0" applyNumberFormat="1" applyBorder="1"/>
    <xf numFmtId="44" fontId="0" fillId="0" borderId="0" xfId="2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workbookViewId="0">
      <selection activeCell="C20" sqref="C20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42" t="s">
        <v>0</v>
      </c>
      <c r="B1" s="43"/>
      <c r="C1" s="44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  <row r="20" spans="3:3" x14ac:dyDescent="0.25">
      <c r="C20" s="48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AA01-F96F-4B8E-B459-51CCDA17039C}">
  <dimension ref="D5"/>
  <sheetViews>
    <sheetView workbookViewId="0">
      <selection activeCell="G8" sqref="G8"/>
    </sheetView>
  </sheetViews>
  <sheetFormatPr baseColWidth="10" defaultRowHeight="15" x14ac:dyDescent="0.25"/>
  <sheetData>
    <row r="5" spans="4:4" x14ac:dyDescent="0.25">
      <c r="D5" t="s">
        <v>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tabSelected="1" zoomScale="73" zoomScaleNormal="73" workbookViewId="0">
      <selection activeCell="I12" sqref="I12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4" bestFit="1" customWidth="1"/>
    <col min="8" max="8" width="13" bestFit="1" customWidth="1"/>
    <col min="9" max="9" width="20" customWidth="1"/>
  </cols>
  <sheetData>
    <row r="1" spans="1:11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11" ht="33.75" x14ac:dyDescent="0.25">
      <c r="A2" s="45" t="s">
        <v>23</v>
      </c>
      <c r="B2" s="45"/>
      <c r="C2" s="45"/>
      <c r="D2" s="45"/>
      <c r="E2" s="45"/>
      <c r="F2" s="45"/>
      <c r="G2" s="45"/>
      <c r="H2" s="45"/>
      <c r="I2" s="45"/>
    </row>
    <row r="3" spans="1:11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11" ht="31.5" x14ac:dyDescent="0.5">
      <c r="A4" s="46" t="s">
        <v>66</v>
      </c>
      <c r="B4" s="46"/>
      <c r="C4" s="46"/>
      <c r="D4" s="46"/>
      <c r="E4" s="46"/>
      <c r="F4" s="46"/>
      <c r="G4" s="46"/>
      <c r="H4" s="46"/>
      <c r="I4" s="46"/>
    </row>
    <row r="5" spans="1:11" ht="25.5" customHeight="1" thickBot="1" x14ac:dyDescent="0.3">
      <c r="A5" s="24"/>
      <c r="B5" s="24"/>
      <c r="C5" s="24"/>
      <c r="D5" s="24"/>
      <c r="E5" s="24"/>
      <c r="F5" s="24"/>
      <c r="G5" s="24"/>
      <c r="H5" s="24"/>
      <c r="I5" s="24"/>
    </row>
    <row r="6" spans="1:11" ht="22.5" customHeight="1" thickBot="1" x14ac:dyDescent="0.3">
      <c r="A6" s="25" t="s">
        <v>15</v>
      </c>
      <c r="B6" s="26" t="s">
        <v>16</v>
      </c>
      <c r="C6" s="27" t="s">
        <v>17</v>
      </c>
      <c r="D6" s="22" t="s">
        <v>14</v>
      </c>
      <c r="E6" s="22" t="s">
        <v>18</v>
      </c>
      <c r="F6" s="22" t="s">
        <v>19</v>
      </c>
      <c r="G6" s="22" t="s">
        <v>20</v>
      </c>
      <c r="H6" s="22" t="s">
        <v>21</v>
      </c>
      <c r="I6" s="23" t="s">
        <v>22</v>
      </c>
      <c r="J6" s="12"/>
    </row>
    <row r="7" spans="1:11" ht="51" customHeight="1" thickBot="1" x14ac:dyDescent="0.3">
      <c r="A7" s="28">
        <v>654</v>
      </c>
      <c r="B7" s="35" t="s">
        <v>24</v>
      </c>
      <c r="C7" s="29" t="s">
        <v>54</v>
      </c>
      <c r="D7" s="13">
        <v>20</v>
      </c>
      <c r="E7" s="14">
        <v>54780</v>
      </c>
      <c r="F7" s="14">
        <f t="shared" ref="F7:F27" si="0">E7*D7</f>
        <v>1095600</v>
      </c>
      <c r="G7" s="14">
        <f t="shared" ref="G7:G17" si="1">F7*16%</f>
        <v>175296</v>
      </c>
      <c r="H7" s="14">
        <f>F7*3.5%</f>
        <v>38346.000000000007</v>
      </c>
      <c r="I7" s="15">
        <f>F7+G7-H7</f>
        <v>1232550</v>
      </c>
    </row>
    <row r="8" spans="1:11" ht="30.75" thickBot="1" x14ac:dyDescent="0.3">
      <c r="A8" s="30">
        <v>655</v>
      </c>
      <c r="B8" s="36" t="s">
        <v>25</v>
      </c>
      <c r="C8" s="31" t="s">
        <v>45</v>
      </c>
      <c r="D8" s="16">
        <v>20</v>
      </c>
      <c r="E8" s="17">
        <v>22544</v>
      </c>
      <c r="F8" s="17">
        <f t="shared" si="0"/>
        <v>450880</v>
      </c>
      <c r="G8" s="17">
        <f t="shared" si="1"/>
        <v>72140.800000000003</v>
      </c>
      <c r="H8" s="17">
        <f>F8*3.5%</f>
        <v>15780.800000000001</v>
      </c>
      <c r="I8" s="18">
        <f>F8+G8-H8</f>
        <v>507240</v>
      </c>
      <c r="K8" s="11"/>
    </row>
    <row r="9" spans="1:11" ht="30.75" thickBot="1" x14ac:dyDescent="0.3">
      <c r="A9" s="30">
        <v>656</v>
      </c>
      <c r="B9" s="36" t="s">
        <v>26</v>
      </c>
      <c r="C9" s="32" t="s">
        <v>61</v>
      </c>
      <c r="D9" s="16">
        <v>20</v>
      </c>
      <c r="E9" s="17">
        <v>870</v>
      </c>
      <c r="F9" s="17">
        <f t="shared" si="0"/>
        <v>17400</v>
      </c>
      <c r="G9" s="17">
        <f t="shared" si="1"/>
        <v>2784</v>
      </c>
      <c r="H9" s="17">
        <f>F9*3.5%</f>
        <v>609.00000000000011</v>
      </c>
      <c r="I9" s="18">
        <f>F9+G9-H9</f>
        <v>19575</v>
      </c>
      <c r="K9" s="11"/>
    </row>
    <row r="10" spans="1:11" ht="15.75" thickBot="1" x14ac:dyDescent="0.3">
      <c r="A10" s="30">
        <v>657</v>
      </c>
      <c r="B10" s="37" t="s">
        <v>27</v>
      </c>
      <c r="C10" s="31" t="s">
        <v>46</v>
      </c>
      <c r="D10" s="16">
        <v>20</v>
      </c>
      <c r="E10" s="17">
        <v>9105</v>
      </c>
      <c r="F10" s="17">
        <f t="shared" si="0"/>
        <v>182100</v>
      </c>
      <c r="G10" s="17">
        <f>F10*16%</f>
        <v>29136</v>
      </c>
      <c r="H10" s="17">
        <f>F10*3.5%</f>
        <v>6373.5000000000009</v>
      </c>
      <c r="I10" s="18">
        <f>F10+G10-H10</f>
        <v>204862.5</v>
      </c>
      <c r="K10" s="11"/>
    </row>
    <row r="11" spans="1:11" ht="15.75" thickBot="1" x14ac:dyDescent="0.3">
      <c r="A11" s="30">
        <v>658</v>
      </c>
      <c r="B11" s="37" t="s">
        <v>28</v>
      </c>
      <c r="C11" s="31" t="s">
        <v>48</v>
      </c>
      <c r="D11" s="16">
        <v>20</v>
      </c>
      <c r="E11" s="17">
        <v>6700</v>
      </c>
      <c r="F11" s="17">
        <f t="shared" si="0"/>
        <v>134000</v>
      </c>
      <c r="G11" s="17">
        <f t="shared" si="1"/>
        <v>21440</v>
      </c>
      <c r="H11" s="17">
        <f>F11*3.5%</f>
        <v>4690</v>
      </c>
      <c r="I11" s="18">
        <f>F11+G11-H11</f>
        <v>150750</v>
      </c>
      <c r="K11" s="11"/>
    </row>
    <row r="12" spans="1:11" ht="30.75" thickBot="1" x14ac:dyDescent="0.3">
      <c r="A12" s="30">
        <v>659</v>
      </c>
      <c r="B12" s="36" t="s">
        <v>29</v>
      </c>
      <c r="C12" s="32" t="s">
        <v>49</v>
      </c>
      <c r="D12" s="16">
        <v>20</v>
      </c>
      <c r="E12" s="17">
        <v>8537</v>
      </c>
      <c r="F12" s="17">
        <f t="shared" si="0"/>
        <v>170740</v>
      </c>
      <c r="G12" s="17">
        <f t="shared" si="1"/>
        <v>27318.400000000001</v>
      </c>
      <c r="H12" s="17">
        <f>F12*3.5%</f>
        <v>5975.9000000000005</v>
      </c>
      <c r="I12" s="18">
        <f>F12+G12-H12</f>
        <v>192082.5</v>
      </c>
      <c r="K12" s="11"/>
    </row>
    <row r="13" spans="1:11" ht="15.75" thickBot="1" x14ac:dyDescent="0.3">
      <c r="A13" s="30">
        <v>660</v>
      </c>
      <c r="B13" s="36" t="s">
        <v>30</v>
      </c>
      <c r="C13" s="32" t="s">
        <v>47</v>
      </c>
      <c r="D13" s="16">
        <v>20</v>
      </c>
      <c r="E13" s="17">
        <v>920</v>
      </c>
      <c r="F13" s="17">
        <f t="shared" si="0"/>
        <v>18400</v>
      </c>
      <c r="G13" s="17">
        <f t="shared" si="1"/>
        <v>2944</v>
      </c>
      <c r="H13" s="17">
        <f>F13*3.5%</f>
        <v>644.00000000000011</v>
      </c>
      <c r="I13" s="18">
        <f>F13+G13-H13</f>
        <v>20700</v>
      </c>
    </row>
    <row r="14" spans="1:11" ht="15.75" thickBot="1" x14ac:dyDescent="0.3">
      <c r="A14" s="30">
        <v>661</v>
      </c>
      <c r="B14" s="36" t="s">
        <v>31</v>
      </c>
      <c r="C14" s="32" t="s">
        <v>63</v>
      </c>
      <c r="D14" s="16">
        <v>20</v>
      </c>
      <c r="E14" s="17">
        <v>3300</v>
      </c>
      <c r="F14" s="17">
        <f t="shared" si="0"/>
        <v>66000</v>
      </c>
      <c r="G14" s="17">
        <f t="shared" si="1"/>
        <v>10560</v>
      </c>
      <c r="H14" s="17">
        <f>F14*3.5%</f>
        <v>2310</v>
      </c>
      <c r="I14" s="18">
        <f>F14+G14-H14</f>
        <v>74250</v>
      </c>
    </row>
    <row r="15" spans="1:11" ht="15.75" thickBot="1" x14ac:dyDescent="0.3">
      <c r="A15" s="30">
        <v>662</v>
      </c>
      <c r="B15" s="36" t="s">
        <v>32</v>
      </c>
      <c r="C15" s="32" t="s">
        <v>50</v>
      </c>
      <c r="D15" s="16">
        <v>20</v>
      </c>
      <c r="E15" s="17">
        <v>5400</v>
      </c>
      <c r="F15" s="17">
        <f t="shared" si="0"/>
        <v>108000</v>
      </c>
      <c r="G15" s="17">
        <f t="shared" si="1"/>
        <v>17280</v>
      </c>
      <c r="H15" s="17">
        <f>F15*3.5%</f>
        <v>3780.0000000000005</v>
      </c>
      <c r="I15" s="18">
        <f>F15+G15-H15</f>
        <v>121500</v>
      </c>
    </row>
    <row r="16" spans="1:11" ht="15.75" thickBot="1" x14ac:dyDescent="0.3">
      <c r="A16" s="30">
        <v>663</v>
      </c>
      <c r="B16" s="36" t="s">
        <v>33</v>
      </c>
      <c r="C16" s="32" t="s">
        <v>51</v>
      </c>
      <c r="D16" s="16">
        <v>20</v>
      </c>
      <c r="E16" s="17">
        <v>1105</v>
      </c>
      <c r="F16" s="17">
        <f t="shared" si="0"/>
        <v>22100</v>
      </c>
      <c r="G16" s="17">
        <f t="shared" si="1"/>
        <v>3536</v>
      </c>
      <c r="H16" s="17">
        <f>F16*3.5%</f>
        <v>773.50000000000011</v>
      </c>
      <c r="I16" s="18">
        <f>F16+G16-H16</f>
        <v>24862.5</v>
      </c>
    </row>
    <row r="17" spans="1:9" ht="15.75" thickBot="1" x14ac:dyDescent="0.3">
      <c r="A17" s="30">
        <v>664</v>
      </c>
      <c r="B17" s="36" t="s">
        <v>34</v>
      </c>
      <c r="C17" s="32" t="s">
        <v>52</v>
      </c>
      <c r="D17" s="16">
        <v>20</v>
      </c>
      <c r="E17" s="17">
        <v>1000</v>
      </c>
      <c r="F17" s="17">
        <f t="shared" si="0"/>
        <v>20000</v>
      </c>
      <c r="G17" s="17">
        <f t="shared" si="1"/>
        <v>3200</v>
      </c>
      <c r="H17" s="17">
        <f>F17*3.5%</f>
        <v>700.00000000000011</v>
      </c>
      <c r="I17" s="18">
        <f>F17+G17-H17</f>
        <v>22500</v>
      </c>
    </row>
    <row r="18" spans="1:9" ht="30.75" thickBot="1" x14ac:dyDescent="0.3">
      <c r="A18" s="30">
        <v>665</v>
      </c>
      <c r="B18" s="36" t="s">
        <v>35</v>
      </c>
      <c r="C18" s="32" t="s">
        <v>62</v>
      </c>
      <c r="D18" s="16">
        <v>20</v>
      </c>
      <c r="E18" s="17">
        <v>6270</v>
      </c>
      <c r="F18" s="17">
        <f t="shared" si="0"/>
        <v>125400</v>
      </c>
      <c r="G18" s="17">
        <f>F18*16%</f>
        <v>20064</v>
      </c>
      <c r="H18" s="17">
        <f>F18*3.5%</f>
        <v>4389</v>
      </c>
      <c r="I18" s="18">
        <f>F18+G18-H18</f>
        <v>141075</v>
      </c>
    </row>
    <row r="19" spans="1:9" ht="30.75" thickBot="1" x14ac:dyDescent="0.3">
      <c r="A19" s="30">
        <v>666</v>
      </c>
      <c r="B19" s="36" t="s">
        <v>36</v>
      </c>
      <c r="C19" s="32" t="s">
        <v>53</v>
      </c>
      <c r="D19" s="16">
        <v>20</v>
      </c>
      <c r="E19" s="17">
        <v>800</v>
      </c>
      <c r="F19" s="17">
        <f t="shared" si="0"/>
        <v>16000</v>
      </c>
      <c r="G19" s="17">
        <f>F19*16%</f>
        <v>2560</v>
      </c>
      <c r="H19" s="17">
        <f>F19*3.5%</f>
        <v>560</v>
      </c>
      <c r="I19" s="18">
        <f>F19+G19-H19</f>
        <v>18000</v>
      </c>
    </row>
    <row r="20" spans="1:9" ht="30.75" thickBot="1" x14ac:dyDescent="0.3">
      <c r="A20" s="30">
        <v>667</v>
      </c>
      <c r="B20" s="36" t="s">
        <v>37</v>
      </c>
      <c r="C20" s="32" t="s">
        <v>64</v>
      </c>
      <c r="D20" s="16">
        <v>20</v>
      </c>
      <c r="E20" s="17">
        <v>10478</v>
      </c>
      <c r="F20" s="17">
        <f t="shared" si="0"/>
        <v>209560</v>
      </c>
      <c r="G20" s="17">
        <f>F20*16%</f>
        <v>33529.599999999999</v>
      </c>
      <c r="H20" s="17">
        <f>F20*3.5%</f>
        <v>7334.6</v>
      </c>
      <c r="I20" s="18">
        <f>F20+G20-H20</f>
        <v>235755</v>
      </c>
    </row>
    <row r="21" spans="1:9" ht="15.75" thickBot="1" x14ac:dyDescent="0.3">
      <c r="A21" s="30">
        <v>668</v>
      </c>
      <c r="B21" s="36" t="s">
        <v>38</v>
      </c>
      <c r="C21" s="32" t="s">
        <v>65</v>
      </c>
      <c r="D21" s="16">
        <v>20</v>
      </c>
      <c r="E21" s="17">
        <v>4607</v>
      </c>
      <c r="F21" s="17">
        <f t="shared" si="0"/>
        <v>92140</v>
      </c>
      <c r="G21" s="17">
        <f>F21*16%</f>
        <v>14742.4</v>
      </c>
      <c r="H21" s="17">
        <f>F21*3.5%</f>
        <v>3224.9</v>
      </c>
      <c r="I21" s="18">
        <f>F21+G21-H21</f>
        <v>103657.5</v>
      </c>
    </row>
    <row r="22" spans="1:9" ht="30.75" thickBot="1" x14ac:dyDescent="0.3">
      <c r="A22" s="30">
        <v>669</v>
      </c>
      <c r="B22" s="36" t="s">
        <v>39</v>
      </c>
      <c r="C22" s="32" t="s">
        <v>55</v>
      </c>
      <c r="D22" s="16">
        <v>20</v>
      </c>
      <c r="E22" s="17">
        <v>62360</v>
      </c>
      <c r="F22" s="17">
        <f t="shared" si="0"/>
        <v>1247200</v>
      </c>
      <c r="G22" s="17">
        <f>F22*16%</f>
        <v>199552</v>
      </c>
      <c r="H22" s="17">
        <f>F22*3.5%</f>
        <v>43652.000000000007</v>
      </c>
      <c r="I22" s="18">
        <f>F22+G22-H22</f>
        <v>1403100</v>
      </c>
    </row>
    <row r="23" spans="1:9" ht="15.75" thickBot="1" x14ac:dyDescent="0.3">
      <c r="A23" s="30">
        <v>670</v>
      </c>
      <c r="B23" s="36" t="s">
        <v>40</v>
      </c>
      <c r="C23" s="32" t="s">
        <v>56</v>
      </c>
      <c r="D23" s="16">
        <v>20</v>
      </c>
      <c r="E23" s="17">
        <v>1000</v>
      </c>
      <c r="F23" s="17">
        <f t="shared" si="0"/>
        <v>20000</v>
      </c>
      <c r="G23" s="17">
        <f>F23*16%</f>
        <v>3200</v>
      </c>
      <c r="H23" s="17">
        <f>F23*3.5%</f>
        <v>700.00000000000011</v>
      </c>
      <c r="I23" s="18">
        <f>F23+G23-H23</f>
        <v>22500</v>
      </c>
    </row>
    <row r="24" spans="1:9" ht="15.75" thickBot="1" x14ac:dyDescent="0.3">
      <c r="A24" s="30">
        <v>671</v>
      </c>
      <c r="B24" s="36" t="s">
        <v>41</v>
      </c>
      <c r="C24" s="32" t="s">
        <v>58</v>
      </c>
      <c r="D24" s="16">
        <v>20</v>
      </c>
      <c r="E24" s="17">
        <v>5256</v>
      </c>
      <c r="F24" s="17">
        <f t="shared" si="0"/>
        <v>105120</v>
      </c>
      <c r="G24" s="17">
        <f>F24*16%</f>
        <v>16819.2</v>
      </c>
      <c r="H24" s="17">
        <f>F24*3.5%</f>
        <v>3679.2000000000003</v>
      </c>
      <c r="I24" s="18">
        <f>F24</f>
        <v>105120</v>
      </c>
    </row>
    <row r="25" spans="1:9" ht="15.75" thickBot="1" x14ac:dyDescent="0.3">
      <c r="A25" s="30">
        <v>672</v>
      </c>
      <c r="B25" s="36" t="s">
        <v>42</v>
      </c>
      <c r="C25" s="32" t="s">
        <v>57</v>
      </c>
      <c r="D25" s="16">
        <v>20</v>
      </c>
      <c r="E25" s="17">
        <v>5148</v>
      </c>
      <c r="F25" s="17">
        <f t="shared" si="0"/>
        <v>102960</v>
      </c>
      <c r="G25" s="17">
        <f>F25*16%</f>
        <v>16473.599999999999</v>
      </c>
      <c r="H25" s="17">
        <f>F25*3.5%</f>
        <v>3603.6000000000004</v>
      </c>
      <c r="I25" s="18">
        <f>F25+G25-H25</f>
        <v>115830</v>
      </c>
    </row>
    <row r="26" spans="1:9" ht="30.75" thickBot="1" x14ac:dyDescent="0.3">
      <c r="A26" s="30">
        <v>673</v>
      </c>
      <c r="B26" s="36" t="s">
        <v>43</v>
      </c>
      <c r="C26" s="32" t="s">
        <v>59</v>
      </c>
      <c r="D26" s="16">
        <v>20</v>
      </c>
      <c r="E26" s="17">
        <v>1990</v>
      </c>
      <c r="F26" s="17">
        <f t="shared" si="0"/>
        <v>39800</v>
      </c>
      <c r="G26" s="17">
        <f>F26*16%</f>
        <v>6368</v>
      </c>
      <c r="H26" s="17">
        <f>F26*3.5%</f>
        <v>1393.0000000000002</v>
      </c>
      <c r="I26" s="18">
        <f>F26+G26-H26</f>
        <v>44775</v>
      </c>
    </row>
    <row r="27" spans="1:9" ht="15.75" thickBot="1" x14ac:dyDescent="0.3">
      <c r="A27" s="33">
        <v>674</v>
      </c>
      <c r="B27" s="38" t="s">
        <v>44</v>
      </c>
      <c r="C27" s="34" t="s">
        <v>60</v>
      </c>
      <c r="D27" s="19">
        <v>20</v>
      </c>
      <c r="E27" s="20">
        <v>6986</v>
      </c>
      <c r="F27" s="20">
        <f t="shared" si="0"/>
        <v>139720</v>
      </c>
      <c r="G27" s="20">
        <f>F27*16%</f>
        <v>22355.200000000001</v>
      </c>
      <c r="H27" s="20">
        <f>F27*3.5%</f>
        <v>4890.2000000000007</v>
      </c>
      <c r="I27" s="21">
        <f>F27+G27-H27</f>
        <v>157185</v>
      </c>
    </row>
    <row r="28" spans="1:9" ht="19.5" thickBot="1" x14ac:dyDescent="0.35">
      <c r="B28" s="39"/>
      <c r="G28" s="41" t="s">
        <v>22</v>
      </c>
      <c r="H28" s="40"/>
      <c r="I28" s="47">
        <f>SUM(I7:I27)</f>
        <v>4917870</v>
      </c>
    </row>
    <row r="29" spans="1:9" ht="19.5" thickBot="1" x14ac:dyDescent="0.35">
      <c r="G29" s="41" t="s">
        <v>67</v>
      </c>
      <c r="H29" s="40"/>
      <c r="I29" s="47">
        <f>AVERAGE(I7:I27)</f>
        <v>234184.28571428571</v>
      </c>
    </row>
    <row r="30" spans="1:9" ht="19.5" thickBot="1" x14ac:dyDescent="0.35">
      <c r="G30" s="41" t="s">
        <v>68</v>
      </c>
      <c r="H30" s="40"/>
      <c r="I30" s="47">
        <f>MAX(I7:I27)</f>
        <v>1403100</v>
      </c>
    </row>
    <row r="31" spans="1:9" ht="19.5" thickBot="1" x14ac:dyDescent="0.35">
      <c r="G31" s="41" t="s">
        <v>69</v>
      </c>
      <c r="H31" s="40"/>
      <c r="I31" s="47">
        <f>MIN(I7:I27)</f>
        <v>18000</v>
      </c>
    </row>
  </sheetData>
  <mergeCells count="2">
    <mergeCell ref="A2:I2"/>
    <mergeCell ref="A4:I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 operación</vt:lpstr>
      <vt:lpstr>NO TRAQUETO</vt:lpstr>
      <vt:lpstr>Papelería Planet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USUARIO</cp:lastModifiedBy>
  <dcterms:created xsi:type="dcterms:W3CDTF">2012-10-24T23:46:11Z</dcterms:created>
  <dcterms:modified xsi:type="dcterms:W3CDTF">2024-09-29T15:07:57Z</dcterms:modified>
</cp:coreProperties>
</file>